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ileingang/Library/Mobile Documents/com~apple~CloudDocs/Systemprogrammierung KL/WatchVice/Uhrenkauf Serie/PRE SALE PART I/"/>
    </mc:Choice>
  </mc:AlternateContent>
  <xr:revisionPtr revIDLastSave="0" documentId="13_ncr:1_{88848BD6-1587-7C44-A990-FBFC86ED1589}" xr6:coauthVersionLast="43" xr6:coauthVersionMax="43" xr10:uidLastSave="{00000000-0000-0000-0000-000000000000}"/>
  <bookViews>
    <workbookView xWindow="0" yWindow="460" windowWidth="50940" windowHeight="26780" xr2:uid="{00000000-000D-0000-FFFF-FFFF00000000}"/>
  </bookViews>
  <sheets>
    <sheet name="Verwalten meiner Finanzen" sheetId="1" r:id="rId1"/>
    <sheet name="Diagrammdaten" sheetId="2" state="hidden" r:id="rId2"/>
  </sheets>
  <definedNames>
    <definedName name="Monatliche_Ausgaben_gesamt">'Verwalten meiner Finanzen'!$C$6</definedName>
    <definedName name="Monatliche_Einkünfte_gesamt">'Verwalten meiner Finanzen'!$C$4</definedName>
    <definedName name="Monatliche_Spareinlagen_gesamt">'Verwalten meiner Finanzen'!$C$8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8" i="1" l="1"/>
  <c r="C6" i="1"/>
  <c r="C4" i="1"/>
  <c r="C10" i="1" l="1"/>
  <c r="I3" i="1" s="1"/>
  <c r="B5" i="2"/>
  <c r="B4" i="2" s="1"/>
  <c r="B6" i="2"/>
  <c r="H3" i="1" l="1"/>
  <c r="B11" i="1"/>
</calcChain>
</file>

<file path=xl/sharedStrings.xml><?xml version="1.0" encoding="utf-8"?>
<sst xmlns="http://schemas.openxmlformats.org/spreadsheetml/2006/main" count="61" uniqueCount="58">
  <si>
    <t>% Einkünfte ausgegeben</t>
  </si>
  <si>
    <t>Monatliche Einkünfte</t>
  </si>
  <si>
    <t>Posten</t>
  </si>
  <si>
    <t>Monatliche Ausgaben</t>
  </si>
  <si>
    <t>Zusammenfassung</t>
  </si>
  <si>
    <t>Summe monatliche Einkünfte</t>
  </si>
  <si>
    <t>Summe monatliche Ausgaben</t>
  </si>
  <si>
    <t>Betrag</t>
  </si>
  <si>
    <t>DIAGRAMMDATEN</t>
  </si>
  <si>
    <t>Monatlich gespartes Geld</t>
  </si>
  <si>
    <t>Typ</t>
  </si>
  <si>
    <t>Summe monatlich gespartes Geld</t>
  </si>
  <si>
    <t>Das kannst du monatlich für deine Uhr sparen:</t>
  </si>
  <si>
    <t>Solange brauchst du:</t>
  </si>
  <si>
    <t>Anleitung zur Benutzung:</t>
  </si>
  <si>
    <t>Spalte1</t>
  </si>
  <si>
    <t>Einnahmen aus Festanstellung (1)</t>
  </si>
  <si>
    <t>Einnahmen als Unternehmer/Selbstständiger (2)</t>
  </si>
  <si>
    <t>Miete/Darlehen (4)</t>
  </si>
  <si>
    <t>Nebenkosten zur Miete (5)</t>
  </si>
  <si>
    <t>Strom (6)</t>
  </si>
  <si>
    <t>Telefon, Internet &amp; Handy (7)</t>
  </si>
  <si>
    <t>Lebensmittel (8)</t>
  </si>
  <si>
    <t>Auto (Leasing, Versicherung, Wartung) (9)</t>
  </si>
  <si>
    <t>Abos (Netflix, Fitness, …) (10)</t>
  </si>
  <si>
    <t>Freizeit (11)</t>
  </si>
  <si>
    <t>Sonstiges (12)</t>
  </si>
  <si>
    <t>Sonstiges (14)</t>
  </si>
  <si>
    <t>Sparpläne (13)</t>
  </si>
  <si>
    <t>Für (2) und (3): Wenn du dir nicht sicher bist, dann nimm den Durchschnitt der letzten 12 Monate</t>
  </si>
  <si>
    <t>(4) Trage hier ein, was du monatlich an (Kalt-) Miete oder für die Finanzierung deiner Wohnung / deines Hauses ausgibst</t>
  </si>
  <si>
    <t>Mieteinnahmen, Kapitalerträge, Dividenden, passives Einkommen</t>
  </si>
  <si>
    <t>(5) Trage hier die Nebenkosten deiner Wohnung / deines Hauses ein</t>
  </si>
  <si>
    <t>(6) Trage hier ein, was du monatlich für Strom ausgibst</t>
  </si>
  <si>
    <t>(7) Trage hier alle Kosten für Telefon, Handy oder Internet ein</t>
  </si>
  <si>
    <t>(8) Trage hier ein, was du im Monat für Lebensmittel brauchst. Wenn du das nicht weißt, versuche es zu überschlagen</t>
  </si>
  <si>
    <t>oder nimmt den Durchschnitt der letzten 12 Monate</t>
  </si>
  <si>
    <t>kannst du hier 1% des Listenpreises angeben. Kostet dein Auto bspw. 30.000 € dann gib hier 300€ + Versicherungskosten ein.</t>
  </si>
  <si>
    <t>(10) Trage hier alle Abos ein die du hast: Netflix, Spotify, Fitness-Studio, …</t>
  </si>
  <si>
    <t xml:space="preserve">(11) Trage hier ein, was du in deiner Freizeit ausgibst: Essen gehen, Kino, Feiern, … . Wenn du das nicht weißt, Plane ab jetzt, was du dafür monatlich </t>
  </si>
  <si>
    <t>(13) Trage hier ein, was du monatlich in Sparpläne wie ETFs, Fondsparpläne, Bausparverträge, Lebensversicherungen usw. einzahlst</t>
  </si>
  <si>
    <t>(14) Trage hier alles ein, in was du sonst noch monatlich Geld investierst, vielleicht sparst du momentan auf ein Auto o.Ä.</t>
  </si>
  <si>
    <t xml:space="preserve">Fülle alle schwarz umrahmten Felder aus. Ich empfehle einfach auf dein Konto zu schauen, </t>
  </si>
  <si>
    <t>Felder einzutragen.</t>
  </si>
  <si>
    <t>und alle regelmäßigen Buchungen der letzten 12 Monate aufzuschreiben und in eines der</t>
  </si>
  <si>
    <t>Sicherheitspuffer (*)</t>
  </si>
  <si>
    <t>(1) Trage hier ein, was dein Arbeitgeber dir monatlich auf dein Konto überweist - ohne Urlaubsgeld und Boni *</t>
  </si>
  <si>
    <t>(*) Wir planen für Angestellte die Urlaubsgelder und Boni als Sicherheitspuffer ein - für die Selbstständigen Einnahmen</t>
  </si>
  <si>
    <t>Nehmen wir dafür einfach 10% von (2) + (3)</t>
  </si>
  <si>
    <t>(15) Trage hier ein, was deine zum Kauf geplante Uhr kostet</t>
  </si>
  <si>
    <t>maximal ausgeben möchtest. Trage hier auch deine jährlichen Urlaubskosten geteilt durch 12 ein.</t>
  </si>
  <si>
    <t>(2) Trage hier deinen monatlichen GEWINN aus deiner Unternehmerischen Tätigkeit ein, also das, was jeden Monat übrigbleibt</t>
  </si>
  <si>
    <t>(3) Trage hier alle weiteren regelmäßigen Einnahmen ein: Mieteinnahmen, Dividenden, Kapitalerträge usw.</t>
  </si>
  <si>
    <t>Preis deiner Wunsch-Uhr (15)</t>
  </si>
  <si>
    <t>Einnahmen (alles andere) (3)</t>
  </si>
  <si>
    <t>Uhren-Sparplaner</t>
  </si>
  <si>
    <t>(9) Gib hier sämtliche Kosten an, die für das Auto anfallen. Leasingraten, Versicherung, Wartungskosten, Spritkosten, KFZ-Steuer. Wenn du ein Auto gekauft hast</t>
  </si>
  <si>
    <t>(12) Trage hier alles ein, was bisher noch nirgends Platz gefunden hat. Beispielsweise Studiengebühren, Rücklagen für die Steuer, Versicherungen, laufende Finanzierungen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</si>
</sst>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.00"/>
    <numFmt numFmtId="165" formatCode="#,##0\ &quot;€&quot;"/>
    <numFmt numFmtId="166" formatCode="0&quot; &quot;%"/>
    <numFmt numFmtId="167" formatCode="#,##0.00\ &quot;€&quot;"/>
  </numFmts>
  <fonts count="17">
    <font>
      <b/>
      <sz val="12"/>
      <color theme="3" tint="0.39991454817346722"/>
      <name val="Arial"/>
      <family val="2"/>
      <scheme val="minor"/>
    </font>
    <font>
      <b/>
      <sz val="18"/>
      <color theme="3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theme="0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2"/>
      <color theme="3" tint="0.39991454817346722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6"/>
      <name val="Arial"/>
      <family val="3"/>
      <charset val="128"/>
      <scheme val="minor"/>
    </font>
    <font>
      <sz val="12"/>
      <color rgb="FF006100"/>
      <name val="Arial"/>
      <family val="2"/>
      <scheme val="minor"/>
    </font>
    <font>
      <sz val="12"/>
      <color rgb="FF3F3F76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6"/>
      <color rgb="FF006100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b/>
      <sz val="12"/>
      <color rgb="FFFF0000"/>
      <name val="Arial (Textkörper)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8" fillId="0" borderId="0" applyNumberFormat="0" applyFill="0" applyAlignment="0" applyProtection="0"/>
    <xf numFmtId="0" fontId="5" fillId="0" borderId="0" applyNumberFormat="0" applyFill="0" applyProtection="0">
      <alignment horizontal="left"/>
    </xf>
    <xf numFmtId="0" fontId="1" fillId="0" borderId="0" applyNumberFormat="0" applyFill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</cellStyleXfs>
  <cellXfs count="24">
    <xf numFmtId="0" fontId="0" fillId="0" borderId="0" xfId="0"/>
    <xf numFmtId="0" fontId="5" fillId="0" borderId="0" xfId="2">
      <alignment horizontal="left"/>
    </xf>
    <xf numFmtId="9" fontId="3" fillId="0" borderId="0" xfId="0" applyNumberFormat="1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left"/>
    </xf>
    <xf numFmtId="165" fontId="2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left"/>
    </xf>
    <xf numFmtId="166" fontId="9" fillId="0" borderId="0" xfId="0" applyNumberFormat="1" applyFont="1"/>
    <xf numFmtId="14" fontId="7" fillId="0" borderId="0" xfId="0" applyNumberFormat="1" applyFont="1"/>
    <xf numFmtId="165" fontId="13" fillId="0" borderId="0" xfId="0" applyNumberFormat="1" applyFont="1" applyAlignment="1">
      <alignment horizontal="left"/>
    </xf>
    <xf numFmtId="165" fontId="14" fillId="2" borderId="0" xfId="4" applyNumberFormat="1" applyFont="1" applyAlignment="1">
      <alignment horizontal="left"/>
    </xf>
    <xf numFmtId="0" fontId="2" fillId="0" borderId="0" xfId="0" applyFont="1"/>
    <xf numFmtId="0" fontId="15" fillId="0" borderId="0" xfId="0" applyFont="1"/>
    <xf numFmtId="0" fontId="0" fillId="0" borderId="0" xfId="0" applyBorder="1"/>
    <xf numFmtId="167" fontId="0" fillId="0" borderId="0" xfId="0" applyNumberFormat="1"/>
    <xf numFmtId="0" fontId="13" fillId="0" borderId="0" xfId="0" applyFont="1"/>
    <xf numFmtId="0" fontId="16" fillId="0" borderId="0" xfId="0" applyFont="1"/>
    <xf numFmtId="167" fontId="12" fillId="0" borderId="1" xfId="5" applyNumberFormat="1" applyFill="1" applyAlignment="1" applyProtection="1">
      <alignment horizontal="left"/>
      <protection locked="0"/>
    </xf>
    <xf numFmtId="165" fontId="12" fillId="0" borderId="1" xfId="5" applyNumberFormat="1" applyFill="1" applyAlignment="1" applyProtection="1">
      <alignment horizontal="left"/>
      <protection locked="0"/>
    </xf>
  </cellXfs>
  <cellStyles count="6">
    <cellStyle name="Eingabe" xfId="5" builtinId="20"/>
    <cellStyle name="Gut" xfId="4" builtinId="26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</cellStyles>
  <dxfs count="11">
    <dxf>
      <numFmt numFmtId="167" formatCode="#,##0.00\ &quot;€&quot;"/>
      <alignment horizontal="left" vertical="bottom" textRotation="0" wrapText="0" indent="0" justifyLastLine="0" shrinkToFit="0" readingOrder="0"/>
    </dxf>
    <dxf>
      <numFmt numFmtId="168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7" formatCode="#,##0.00\ &quot;€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7" formatCode="#,##0.00\ &quot;€&quot;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right style="thin">
          <color rgb="FF7F7F7F"/>
        </right>
      </border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font>
        <color theme="5" tint="-0.24994659260841701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elle" pivot="0" count="2" xr9:uid="{00000000-0011-0000-FFFF-FFFF00000000}">
      <tableStyleElement type="wholeTable" dxfId="10"/>
      <tableStyleElement type="headerRow" dxfId="9"/>
    </tableStyle>
  </tableStyles>
  <colors>
    <mruColors>
      <color rgb="FF00F900"/>
      <color rgb="FF00FF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10D-F44B-B4D6-86C966368D6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0D-F44B-B4D6-86C966368D65}"/>
              </c:ext>
            </c:extLst>
          </c:dPt>
          <c:val>
            <c:numRef>
              <c:f>Diagrammdaten!$B$4:$B$5</c:f>
              <c:numCache>
                <c:formatCode>0" "%</c:formatCode>
                <c:ptCount val="2"/>
                <c:pt idx="0">
                  <c:v>0.23843749999999997</c:v>
                </c:pt>
                <c:pt idx="1">
                  <c:v>0.76156250000000003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0D-F44B-B4D6-86C966368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216477</xdr:colOff>
      <xdr:row>2</xdr:row>
      <xdr:rowOff>0</xdr:rowOff>
    </xdr:from>
    <xdr:to>
      <xdr:col>1</xdr:col>
      <xdr:colOff>2563437</xdr:colOff>
      <xdr:row>10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253998</xdr:colOff>
      <xdr:row>35</xdr:row>
      <xdr:rowOff>231942</xdr:rowOff>
    </xdr:from>
    <xdr:to>
      <xdr:col>2</xdr:col>
      <xdr:colOff>592666</xdr:colOff>
      <xdr:row>38</xdr:row>
      <xdr:rowOff>128512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94B159-1129-8D4E-BF56-3CDB9E59A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998" y="11549053"/>
          <a:ext cx="4261557" cy="9549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inkünfte" displayName="Einkünfte" ref="B13:C16" headerRowDxfId="7">
  <autoFilter ref="B13:C16" xr:uid="{00000000-0009-0000-0100-000001000000}"/>
  <tableColumns count="2">
    <tableColumn id="1" xr3:uid="{00000000-0010-0000-0000-000001000000}" name="Posten" totalsRowLabel="Total" dataDxfId="6"/>
    <tableColumn id="2" xr3:uid="{00000000-0010-0000-0000-000002000000}" name="Betrag" totalsRowFunction="sum" dataDxfId="5" dataCellStyle="Eingabe"/>
  </tableColumns>
  <tableStyleInfo name="BudgetTabel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usgaben" displayName="Ausgaben" ref="B19:C30" totalsRowShown="0" headerRowDxfId="4">
  <autoFilter ref="B19:C30" xr:uid="{00000000-0009-0000-0100-000002000000}"/>
  <tableColumns count="2">
    <tableColumn id="1" xr3:uid="{00000000-0010-0000-0100-000001000000}" name="Posten"/>
    <tableColumn id="2" xr3:uid="{00000000-0010-0000-0100-000002000000}" name="Betrag" dataDxfId="3" dataCellStyle="Eingabe"/>
  </tableColumns>
  <tableStyleInfo name="BudgetTabel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pareinlagen" displayName="Spareinlagen" ref="B31:C34" totalsRowShown="0" dataDxfId="2">
  <autoFilter ref="B31:C34" xr:uid="{00000000-0009-0000-0100-000003000000}"/>
  <tableColumns count="2">
    <tableColumn id="1" xr3:uid="{00000000-0010-0000-0200-000001000000}" name="Monatlich gespartes Geld" dataDxfId="1"/>
    <tableColumn id="2" xr3:uid="{00000000-0010-0000-0200-000002000000}" name="Spalte1" dataDxfId="0"/>
  </tableColumns>
  <tableStyleInfo name="BudgetTabel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37"/>
  <sheetViews>
    <sheetView showGridLines="0" tabSelected="1" zoomScale="90" zoomScaleNormal="90" workbookViewId="0">
      <selection activeCell="G13" sqref="G13"/>
    </sheetView>
  </sheetViews>
  <sheetFormatPr baseColWidth="10" defaultColWidth="8.7109375" defaultRowHeight="28.5" customHeight="1"/>
  <cols>
    <col min="1" max="1" width="3.28515625" customWidth="1"/>
    <col min="2" max="2" width="40.85546875" bestFit="1" customWidth="1"/>
    <col min="3" max="3" width="39.85546875" bestFit="1" customWidth="1"/>
    <col min="4" max="4" width="9" customWidth="1"/>
    <col min="5" max="5" width="4.140625" customWidth="1"/>
    <col min="7" max="7" width="25.140625" bestFit="1" customWidth="1"/>
    <col min="8" max="8" width="21" customWidth="1"/>
    <col min="9" max="9" width="21.7109375" bestFit="1" customWidth="1"/>
  </cols>
  <sheetData>
    <row r="1" spans="2:9" ht="35.25" customHeight="1">
      <c r="B1" s="8" t="s">
        <v>55</v>
      </c>
      <c r="C1" s="1"/>
    </row>
    <row r="2" spans="2:9" ht="37.5" customHeight="1">
      <c r="B2" s="1" t="s">
        <v>0</v>
      </c>
      <c r="C2" s="1" t="s">
        <v>4</v>
      </c>
      <c r="G2" s="16" t="s">
        <v>53</v>
      </c>
      <c r="H2" s="23">
        <v>4000</v>
      </c>
    </row>
    <row r="3" spans="2:9" ht="30" customHeight="1">
      <c r="B3" s="2"/>
      <c r="C3" t="s">
        <v>5</v>
      </c>
      <c r="G3" s="17" t="s">
        <v>13</v>
      </c>
      <c r="H3" s="20">
        <f>IF(C10&gt;0, ROUNDUP(H2/C10,0),"Bitte Felder ausfüllen")</f>
        <v>10</v>
      </c>
      <c r="I3" s="21" t="str">
        <f>IF(C10&gt;0,"Monate","")</f>
        <v>Monate</v>
      </c>
    </row>
    <row r="4" spans="2:9" ht="20.5" customHeight="1">
      <c r="C4" s="9">
        <f>SUM(Einkünfte[Betrag])</f>
        <v>3200</v>
      </c>
    </row>
    <row r="5" spans="2:9" ht="20.5" customHeight="1">
      <c r="C5" t="s">
        <v>6</v>
      </c>
    </row>
    <row r="6" spans="2:9" ht="20.5" customHeight="1">
      <c r="C6" s="14">
        <f>SUM(Ausgaben[Betrag])</f>
        <v>2437</v>
      </c>
    </row>
    <row r="7" spans="2:9" ht="20.5" customHeight="1">
      <c r="C7" t="s">
        <v>11</v>
      </c>
    </row>
    <row r="8" spans="2:9" ht="20.5" customHeight="1">
      <c r="C8" s="9">
        <f>SUM(Spareinlagen[Spalte1])</f>
        <v>320</v>
      </c>
    </row>
    <row r="9" spans="2:9" ht="20.5" customHeight="1">
      <c r="C9" t="s">
        <v>12</v>
      </c>
    </row>
    <row r="10" spans="2:9" ht="20.5" customHeight="1">
      <c r="C10" s="15">
        <f>Monatliche_Einkünfte_gesamt-Monatliche_Ausgaben_gesamt-Monatliche_Spareinlagen_gesamt</f>
        <v>443</v>
      </c>
    </row>
    <row r="11" spans="2:9" ht="22.5" customHeight="1">
      <c r="B11" s="10">
        <f>IF(C10&gt;0,MIN(Monatliche_Ausgaben_gesamt/Monatliche_Einkünfte_gesamt,1),"Bitte Felder ausfüllen")</f>
        <v>0.76156250000000003</v>
      </c>
      <c r="I11" t="s">
        <v>14</v>
      </c>
    </row>
    <row r="12" spans="2:9" ht="37.5" customHeight="1">
      <c r="B12" s="1" t="s">
        <v>1</v>
      </c>
      <c r="I12" t="s">
        <v>42</v>
      </c>
    </row>
    <row r="13" spans="2:9" ht="25" customHeight="1">
      <c r="B13" s="6" t="s">
        <v>2</v>
      </c>
      <c r="C13" s="6" t="s">
        <v>7</v>
      </c>
      <c r="I13" t="s">
        <v>44</v>
      </c>
    </row>
    <row r="14" spans="2:9" ht="25" customHeight="1">
      <c r="B14" t="s">
        <v>16</v>
      </c>
      <c r="C14" s="22">
        <v>2750</v>
      </c>
      <c r="I14" t="s">
        <v>43</v>
      </c>
    </row>
    <row r="15" spans="2:9" ht="25" customHeight="1">
      <c r="B15" t="s">
        <v>17</v>
      </c>
      <c r="C15" s="22">
        <v>0</v>
      </c>
      <c r="I15" t="s">
        <v>46</v>
      </c>
    </row>
    <row r="16" spans="2:9" ht="25" customHeight="1">
      <c r="B16" t="s">
        <v>54</v>
      </c>
      <c r="C16" s="22">
        <v>450</v>
      </c>
      <c r="I16" t="s">
        <v>51</v>
      </c>
    </row>
    <row r="17" spans="2:9" ht="25" customHeight="1">
      <c r="C17" s="3"/>
      <c r="I17" t="s">
        <v>52</v>
      </c>
    </row>
    <row r="18" spans="2:9" ht="25" customHeight="1">
      <c r="B18" s="1" t="s">
        <v>3</v>
      </c>
      <c r="I18" t="s">
        <v>31</v>
      </c>
    </row>
    <row r="19" spans="2:9" ht="25" customHeight="1">
      <c r="B19" s="7" t="s">
        <v>2</v>
      </c>
      <c r="C19" s="7" t="s">
        <v>7</v>
      </c>
      <c r="I19" t="s">
        <v>29</v>
      </c>
    </row>
    <row r="20" spans="2:9" ht="25" customHeight="1">
      <c r="B20" t="s">
        <v>18</v>
      </c>
      <c r="C20" s="22">
        <v>750</v>
      </c>
      <c r="I20" t="s">
        <v>30</v>
      </c>
    </row>
    <row r="21" spans="2:9" ht="25" customHeight="1">
      <c r="B21" t="s">
        <v>19</v>
      </c>
      <c r="C21" s="22">
        <v>100</v>
      </c>
      <c r="I21" t="s">
        <v>32</v>
      </c>
    </row>
    <row r="22" spans="2:9" ht="25" customHeight="1">
      <c r="B22" t="s">
        <v>20</v>
      </c>
      <c r="C22" s="22">
        <v>50</v>
      </c>
      <c r="I22" t="s">
        <v>33</v>
      </c>
    </row>
    <row r="23" spans="2:9" ht="25" customHeight="1">
      <c r="B23" t="s">
        <v>21</v>
      </c>
      <c r="C23" s="22">
        <v>50</v>
      </c>
      <c r="I23" t="s">
        <v>34</v>
      </c>
    </row>
    <row r="24" spans="2:9" ht="25" customHeight="1">
      <c r="B24" t="s">
        <v>22</v>
      </c>
      <c r="C24" s="22">
        <v>350</v>
      </c>
      <c r="I24" t="s">
        <v>35</v>
      </c>
    </row>
    <row r="25" spans="2:9" ht="25" customHeight="1">
      <c r="B25" t="s">
        <v>23</v>
      </c>
      <c r="C25" s="22">
        <v>500</v>
      </c>
      <c r="I25" t="s">
        <v>36</v>
      </c>
    </row>
    <row r="26" spans="2:9" ht="25" customHeight="1">
      <c r="B26" t="s">
        <v>24</v>
      </c>
      <c r="C26" s="22">
        <v>122</v>
      </c>
      <c r="I26" t="s">
        <v>56</v>
      </c>
    </row>
    <row r="27" spans="2:9" ht="25" customHeight="1">
      <c r="B27" t="s">
        <v>25</v>
      </c>
      <c r="C27" s="22">
        <v>350</v>
      </c>
      <c r="I27" t="s">
        <v>37</v>
      </c>
    </row>
    <row r="28" spans="2:9" ht="25" customHeight="1">
      <c r="B28" t="s">
        <v>26</v>
      </c>
      <c r="C28" s="22">
        <v>120</v>
      </c>
      <c r="I28" t="s">
        <v>38</v>
      </c>
    </row>
    <row r="29" spans="2:9" ht="25" customHeight="1">
      <c r="B29" s="18" t="s">
        <v>45</v>
      </c>
      <c r="C29" s="11">
        <f>(C15+C16)*0.1</f>
        <v>45</v>
      </c>
      <c r="I29" t="s">
        <v>39</v>
      </c>
    </row>
    <row r="30" spans="2:9" ht="25" customHeight="1">
      <c r="B30" s="18"/>
      <c r="C30" s="19"/>
      <c r="I30" t="s">
        <v>50</v>
      </c>
    </row>
    <row r="31" spans="2:9" ht="25" customHeight="1">
      <c r="B31" s="1" t="s">
        <v>9</v>
      </c>
      <c r="C31" s="5" t="s">
        <v>15</v>
      </c>
      <c r="I31" t="s">
        <v>57</v>
      </c>
    </row>
    <row r="32" spans="2:9" ht="25" customHeight="1">
      <c r="B32" s="13" t="s">
        <v>10</v>
      </c>
      <c r="C32" s="7" t="s">
        <v>7</v>
      </c>
      <c r="I32" t="s">
        <v>40</v>
      </c>
    </row>
    <row r="33" spans="2:9" ht="25" customHeight="1">
      <c r="B33" s="4" t="s">
        <v>28</v>
      </c>
      <c r="C33" s="22">
        <v>250</v>
      </c>
      <c r="I33" t="s">
        <v>41</v>
      </c>
    </row>
    <row r="34" spans="2:9" ht="25" customHeight="1">
      <c r="B34" s="4" t="s">
        <v>27</v>
      </c>
      <c r="C34" s="22">
        <v>70</v>
      </c>
      <c r="I34" t="s">
        <v>49</v>
      </c>
    </row>
    <row r="36" spans="2:9" ht="28.5" customHeight="1">
      <c r="I36" t="s">
        <v>47</v>
      </c>
    </row>
    <row r="37" spans="2:9" ht="28.5" customHeight="1">
      <c r="I37" t="s">
        <v>48</v>
      </c>
    </row>
  </sheetData>
  <sheetProtection algorithmName="SHA-512" hashValue="+1heK2QQrZXmehXTbkYgM1EkX0eVh+x0xPmYCj1UGN8cAHjwBCRMfwRo91fV+gQpAGZWesWM+DRiSHJIxGvV2g==" saltValue="nP3snftwo52QEvZyXKYlSQ==" spinCount="100000" sheet="1" objects="1" scenarios="1"/>
  <phoneticPr fontId="10"/>
  <printOptions horizontalCentered="1"/>
  <pageMargins left="0.35" right="0.41" top="0.41" bottom="0.35" header="0.3" footer="0.3"/>
  <pageSetup paperSize="9" fitToHeight="0" orientation="portrait" horizontalDpi="4294967293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609636D-F40A-475B-8403-2BE700E9E5AB}">
            <xm:f>Diagrammdaten!$B$6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B6"/>
  <sheetViews>
    <sheetView showGridLines="0" zoomScale="125" zoomScaleNormal="125" workbookViewId="0"/>
  </sheetViews>
  <sheetFormatPr baseColWidth="10" defaultColWidth="8.7109375" defaultRowHeight="16"/>
  <cols>
    <col min="1" max="1" width="1.7109375" customWidth="1"/>
  </cols>
  <sheetData>
    <row r="2" spans="2:2">
      <c r="B2" t="s">
        <v>8</v>
      </c>
    </row>
    <row r="4" spans="2:2">
      <c r="B4" s="12">
        <f>MIN(1-B5,1)</f>
        <v>0.23843749999999997</v>
      </c>
    </row>
    <row r="5" spans="2:2">
      <c r="B5" s="12">
        <f>MIN(Monatliche_Ausgaben_gesamt/Monatliche_Einkünfte_gesamt,1)</f>
        <v>0.76156250000000003</v>
      </c>
    </row>
    <row r="6" spans="2:2">
      <c r="B6" t="b">
        <f>(Monatliche_Ausgaben_gesamt/Monatliche_Einkünfte_gesamt)&gt;1</f>
        <v>0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Verwalten meiner Finanzen</vt:lpstr>
      <vt:lpstr>Diagrammdaten</vt:lpstr>
      <vt:lpstr>Monatliche_Ausgaben_gesamt</vt:lpstr>
      <vt:lpstr>Monatliche_Einkünfte_gesamt</vt:lpstr>
      <vt:lpstr>Monatliche_Spareinlagen_gesamt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Leingang</dc:creator>
  <cp:lastModifiedBy>Microsoft Office User</cp:lastModifiedBy>
  <dcterms:created xsi:type="dcterms:W3CDTF">2014-09-09T12:22:13Z</dcterms:created>
  <dcterms:modified xsi:type="dcterms:W3CDTF">2019-06-30T15:18:36Z</dcterms:modified>
</cp:coreProperties>
</file>